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2001-2002 Fact Sheet" sheetId="1" r:id="rId1"/>
  </sheets>
  <definedNames>
    <definedName name="_xlnm.Print_Area" localSheetId="0">'2001-2002 Fact Sheet'!$A$1:$M$65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<sst xmlns="http://schemas.openxmlformats.org/spreadsheetml/2006/main" count="86" uniqueCount="83">
  <si>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COUNTY OF LOS ANGELES </t>
  </si>
  <si>
    <t>DEPARTMENT OF CHILDREN AND FAMILY SERVICES</t>
  </si>
  <si>
    <t>FACT SHEET</t>
  </si>
  <si>
    <t xml:space="preserve">  EMERGENCY RESPONSE SERVICES  </t>
  </si>
  <si>
    <t xml:space="preserve"> </t>
  </si>
  <si>
    <t>In-Person Response</t>
  </si>
  <si>
    <t>REASONS FOR EMERGENCY RESPONSE SERVICES (children)</t>
  </si>
  <si>
    <t>Sexual Abuse</t>
  </si>
  <si>
    <t>Exploitation</t>
  </si>
  <si>
    <t>Physical Abuse</t>
  </si>
  <si>
    <t>Caretaker Absence/Incapacity</t>
  </si>
  <si>
    <t>Severe Neglect</t>
  </si>
  <si>
    <t>At Risk, Sibling Abuse</t>
  </si>
  <si>
    <t>General Neglect</t>
  </si>
  <si>
    <t>Substantial Risk</t>
  </si>
  <si>
    <t>Emotional Abuse</t>
  </si>
  <si>
    <t>Total</t>
  </si>
  <si>
    <t xml:space="preserve">  END-MONTH CHILD CASELOAD AS OF JUNE 30, 2002</t>
  </si>
  <si>
    <t>Emergency Response</t>
  </si>
  <si>
    <t xml:space="preserve">    Emergency Response Cases</t>
  </si>
  <si>
    <t xml:space="preserve">    Emergency Response Referrals With Allegation Disposition Pending</t>
  </si>
  <si>
    <t>Family Maintenance</t>
  </si>
  <si>
    <t xml:space="preserve">    Under 12 Months</t>
  </si>
  <si>
    <t xml:space="preserve">    Over 12 Months</t>
  </si>
  <si>
    <t>Family Reunification</t>
  </si>
  <si>
    <t xml:space="preserve">    Under 18 Months</t>
  </si>
  <si>
    <t xml:space="preserve">    Over 18 Months</t>
  </si>
  <si>
    <t>Permanent Placement</t>
  </si>
  <si>
    <t>Adoptions</t>
  </si>
  <si>
    <t>Total Children Receiving Child Welfare Services</t>
  </si>
  <si>
    <t>CHILD CHARACTERISTICS</t>
  </si>
  <si>
    <t>CHILDREN IN OUT-OF-HOME PLACEMENT</t>
  </si>
  <si>
    <t>Age</t>
  </si>
  <si>
    <t>Relatives</t>
  </si>
  <si>
    <t>Birth - 2 Years</t>
  </si>
  <si>
    <t>Foster Family Homes</t>
  </si>
  <si>
    <t>3 - 4 Years</t>
  </si>
  <si>
    <t>Foster Family Agency Homes</t>
  </si>
  <si>
    <t>5 - 9 Years</t>
  </si>
  <si>
    <t>Small Family Homes</t>
  </si>
  <si>
    <t>10 - 13 Years</t>
  </si>
  <si>
    <t>Group Homes</t>
  </si>
  <si>
    <t>14 - 15 Years</t>
  </si>
  <si>
    <t>Non-Related Legal Guardians</t>
  </si>
  <si>
    <t>16 - 17 Years</t>
  </si>
  <si>
    <t>County Shelter Care (MCC)</t>
  </si>
  <si>
    <t>18 Years &amp; Older</t>
  </si>
  <si>
    <t>Adoptions Children Placed Not Finalized</t>
  </si>
  <si>
    <t>Age Total</t>
  </si>
  <si>
    <t>Home of Parents</t>
  </si>
  <si>
    <t>AWOL</t>
  </si>
  <si>
    <t>Gender</t>
  </si>
  <si>
    <t>Other (Tribal, Medical Facility, Court Specified Homes)</t>
  </si>
  <si>
    <t>Male</t>
  </si>
  <si>
    <t>Female</t>
  </si>
  <si>
    <t>NOTE:  In the Relative, Foster Home, Small Family Home, and Non-related Legal Guardian</t>
  </si>
  <si>
    <t>Gender Total</t>
  </si>
  <si>
    <t xml:space="preserve">             data above, 2,484 children receive D Rate and 1,968 children receive F Rate care.</t>
  </si>
  <si>
    <t>Ethnicity</t>
  </si>
  <si>
    <t>FOSTER CARE RESOURCES</t>
  </si>
  <si>
    <t>White</t>
  </si>
  <si>
    <t>Hispanic</t>
  </si>
  <si>
    <t>Homes</t>
  </si>
  <si>
    <t>Beds</t>
  </si>
  <si>
    <t>African American</t>
  </si>
  <si>
    <t>Foster Homes</t>
  </si>
  <si>
    <t>Asian/Pacific Islander</t>
  </si>
  <si>
    <t>American Indian/Alaskan Native</t>
  </si>
  <si>
    <t>Filipino</t>
  </si>
  <si>
    <t>Group Homes*</t>
  </si>
  <si>
    <t>Other</t>
  </si>
  <si>
    <t>Ethnicity Total</t>
  </si>
  <si>
    <t xml:space="preserve">   Support Section. </t>
  </si>
  <si>
    <t>Source:  Data are from the Child Welfare Services/Case Management System Datamart, unless stated otherwise.</t>
  </si>
  <si>
    <t>Prepared by: Information Technology Services Division - Statistics Section</t>
  </si>
  <si>
    <r>
      <t xml:space="preserve">Foster Family Agency Homes </t>
    </r>
    <r>
      <rPr>
        <sz val="7"/>
        <rFont val="Arial"/>
        <family val="2"/>
      </rPr>
      <t>(self-report)</t>
    </r>
  </si>
  <si>
    <r>
      <t xml:space="preserve">* </t>
    </r>
    <r>
      <rPr>
        <sz val="7"/>
        <rFont val="Arial"/>
        <family val="2"/>
      </rPr>
      <t>Group Home data are being tracked by DCFS Group Home Resource Development and</t>
    </r>
  </si>
  <si>
    <t>CHILD WELFARE SERVICES  -  FISCAL YEAR 2001-2002</t>
  </si>
  <si>
    <t>In-Person</t>
  </si>
  <si>
    <t>Not Appropriate</t>
  </si>
  <si>
    <t>Response</t>
  </si>
  <si>
    <t xml:space="preserve">      Total</t>
  </si>
  <si>
    <t>Emergency Response Referrals Assessed (children)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</si>
</sst>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;[Red]#,##0"/>
    <numFmt numFmtId="170" formatCode="#,##0.0_);\(#,##0.0\)"/>
    <numFmt numFmtId="171" formatCode="_(* #,##0.000_);_(* \(#,##0.000\);_(* &quot;-&quot;??_);_(@_)"/>
    <numFmt numFmtId="172" formatCode="0_);\(0\)"/>
    <numFmt numFmtId="173" formatCode="0.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  <font>
      <i/>
      <sz val="7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sz val="9"/>
      <name val="Times New Roman"/>
      <family val="0"/>
    </font>
    <font>
      <b/>
      <u val="single"/>
      <sz val="9"/>
      <name val="Arial"/>
      <family val="2"/>
    </font>
    <font>
      <b/>
      <sz val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4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167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67" fontId="5" fillId="0" borderId="0" xfId="15" applyNumberFormat="1" applyFont="1" applyAlignment="1">
      <alignment/>
    </xf>
    <xf numFmtId="0" fontId="8" fillId="0" borderId="0" xfId="22" applyFont="1">
      <alignment/>
      <protection/>
    </xf>
    <xf numFmtId="37" fontId="5" fillId="0" borderId="0" xfId="15" applyNumberFormat="1" applyFont="1" applyAlignment="1">
      <alignment/>
    </xf>
    <xf numFmtId="0" fontId="4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3" fontId="10" fillId="0" borderId="0" xfId="15" applyNumberFormat="1" applyFont="1" applyAlignment="1">
      <alignment/>
    </xf>
    <xf numFmtId="164" fontId="8" fillId="0" borderId="0" xfId="24" applyNumberFormat="1" applyFont="1" applyAlignment="1">
      <alignment/>
    </xf>
    <xf numFmtId="167" fontId="8" fillId="0" borderId="0" xfId="22" applyNumberFormat="1" applyFont="1">
      <alignment/>
      <protection/>
    </xf>
    <xf numFmtId="0" fontId="3" fillId="0" borderId="0" xfId="21" applyFont="1">
      <alignment/>
      <protection/>
    </xf>
    <xf numFmtId="164" fontId="5" fillId="0" borderId="0" xfId="24" applyNumberFormat="1" applyFont="1" applyAlignment="1">
      <alignment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13" fillId="0" borderId="0" xfId="21" applyFont="1">
      <alignment/>
      <protection/>
    </xf>
    <xf numFmtId="167" fontId="11" fillId="0" borderId="0" xfId="15" applyNumberFormat="1" applyFont="1" applyAlignment="1">
      <alignment/>
    </xf>
    <xf numFmtId="167" fontId="8" fillId="0" borderId="0" xfId="21" applyNumberFormat="1" applyFont="1">
      <alignment/>
      <protection/>
    </xf>
    <xf numFmtId="0" fontId="11" fillId="0" borderId="0" xfId="21" applyFont="1">
      <alignment/>
      <protection/>
    </xf>
    <xf numFmtId="167" fontId="10" fillId="0" borderId="0" xfId="15" applyNumberFormat="1" applyFont="1" applyAlignment="1">
      <alignment/>
    </xf>
    <xf numFmtId="0" fontId="6" fillId="0" borderId="0" xfId="21" applyFont="1">
      <alignment/>
      <protection/>
    </xf>
    <xf numFmtId="167" fontId="3" fillId="0" borderId="0" xfId="15" applyNumberFormat="1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>
      <alignment/>
      <protection/>
    </xf>
    <xf numFmtId="167" fontId="8" fillId="0" borderId="0" xfId="15" applyNumberFormat="1" applyFont="1" applyAlignment="1">
      <alignment horizontal="right"/>
    </xf>
    <xf numFmtId="167" fontId="5" fillId="0" borderId="0" xfId="23" applyNumberFormat="1" applyFont="1">
      <alignment/>
      <protection/>
    </xf>
    <xf numFmtId="0" fontId="8" fillId="0" borderId="0" xfId="23" applyFont="1">
      <alignment/>
      <protection/>
    </xf>
    <xf numFmtId="167" fontId="8" fillId="0" borderId="0" xfId="23" applyNumberFormat="1" applyFont="1">
      <alignment/>
      <protection/>
    </xf>
    <xf numFmtId="164" fontId="8" fillId="0" borderId="0" xfId="21" applyNumberFormat="1" applyFont="1">
      <alignment/>
      <protection/>
    </xf>
    <xf numFmtId="167" fontId="5" fillId="0" borderId="0" xfId="15" applyNumberFormat="1" applyFont="1" applyAlignment="1">
      <alignment/>
    </xf>
    <xf numFmtId="3" fontId="6" fillId="0" borderId="0" xfId="23" applyNumberFormat="1" applyFont="1">
      <alignment/>
      <protection/>
    </xf>
    <xf numFmtId="38" fontId="10" fillId="0" borderId="0" xfId="15" applyNumberFormat="1" applyFont="1" applyAlignment="1">
      <alignment/>
    </xf>
    <xf numFmtId="3" fontId="6" fillId="0" borderId="0" xfId="20" applyNumberFormat="1" applyFont="1">
      <alignment/>
      <protection/>
    </xf>
    <xf numFmtId="0" fontId="4" fillId="0" borderId="0" xfId="23" applyFont="1">
      <alignment/>
      <protection/>
    </xf>
    <xf numFmtId="3" fontId="6" fillId="0" borderId="0" xfId="21" applyNumberFormat="1" applyFont="1">
      <alignment/>
      <protection/>
    </xf>
    <xf numFmtId="167" fontId="4" fillId="0" borderId="0" xfId="15" applyNumberFormat="1" applyFont="1" applyAlignment="1">
      <alignment/>
    </xf>
    <xf numFmtId="0" fontId="3" fillId="0" borderId="0" xfId="21" applyFont="1" applyAlignment="1">
      <alignment horizontal="right"/>
      <protection/>
    </xf>
    <xf numFmtId="0" fontId="3" fillId="2" borderId="0" xfId="21" applyFont="1" applyFill="1" applyAlignment="1">
      <alignment horizontal="right"/>
      <protection/>
    </xf>
    <xf numFmtId="165" fontId="8" fillId="0" borderId="0" xfId="24" applyNumberFormat="1" applyFont="1" applyAlignment="1">
      <alignment/>
    </xf>
    <xf numFmtId="167" fontId="6" fillId="0" borderId="0" xfId="15" applyNumberFormat="1" applyFont="1" applyAlignment="1">
      <alignment/>
    </xf>
    <xf numFmtId="0" fontId="8" fillId="0" borderId="0" xfId="22" applyFont="1" applyAlignment="1">
      <alignment horizontal="right"/>
      <protection/>
    </xf>
    <xf numFmtId="164" fontId="8" fillId="0" borderId="0" xfId="22" applyNumberFormat="1" applyFont="1">
      <alignment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16" fillId="0" borderId="0" xfId="21" applyFont="1">
      <alignment/>
      <protection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1" borderId="0" xfId="21" applyFont="1" applyFill="1" applyAlignment="1">
      <alignment horizontal="center"/>
      <protection/>
    </xf>
    <xf numFmtId="0" fontId="7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Y 2001 Fact Sheet" xfId="20"/>
    <cellStyle name="Normal_dcfs monthly factsheet" xfId="21"/>
    <cellStyle name="Normal_dcfsfactsheet" xfId="22"/>
    <cellStyle name="Normal_June 2001 dat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8.00390625" style="2" customWidth="1"/>
    <col min="3" max="3" width="3.57421875" style="2" customWidth="1"/>
    <col min="4" max="4" width="8.421875" style="2" customWidth="1"/>
    <col min="5" max="5" width="8.00390625" style="2" customWidth="1"/>
    <col min="6" max="6" width="4.28125" style="2" customWidth="1"/>
    <col min="7" max="7" width="11.7109375" style="2" customWidth="1"/>
    <col min="8" max="8" width="6.00390625" style="2" customWidth="1"/>
    <col min="9" max="9" width="0.85546875" style="2" customWidth="1"/>
    <col min="10" max="10" width="12.00390625" style="2" customWidth="1"/>
    <col min="11" max="11" width="2.57421875" style="2" customWidth="1"/>
    <col min="12" max="12" width="11.140625" style="2" customWidth="1"/>
    <col min="13" max="13" width="8.28125" style="2" customWidth="1"/>
    <col min="14" max="16384" width="6.8515625" style="2" customWidth="1"/>
  </cols>
  <sheetData>
    <row r="1" spans="1:13" ht="12">
      <c r="A1" s="1" t="s">
        <v>0</v>
      </c>
      <c r="G1" s="3"/>
      <c r="H1" s="4"/>
      <c r="M1" s="5" t="s">
        <v>1</v>
      </c>
    </row>
    <row r="2" ht="15" customHeight="1"/>
    <row r="3" spans="1:13" ht="1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6" ht="15">
      <c r="A4" s="60" t="s">
        <v>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6" spans="1:13" ht="12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12" customFormat="1" ht="6.75" customHeight="1">
      <c r="A7" s="6"/>
      <c r="B7" s="7"/>
      <c r="C7" s="7"/>
      <c r="D7" s="7"/>
      <c r="E7" s="8"/>
      <c r="F7" s="8"/>
      <c r="G7" s="9"/>
      <c r="H7" s="8"/>
      <c r="I7" s="8"/>
      <c r="J7" s="9"/>
      <c r="K7" s="8"/>
      <c r="L7" s="10" t="s">
        <v>4</v>
      </c>
      <c r="M7" s="11"/>
    </row>
    <row r="8" spans="1:13" s="12" customFormat="1" ht="12">
      <c r="A8" s="53"/>
      <c r="B8" s="14"/>
      <c r="C8" s="14"/>
      <c r="D8" s="14"/>
      <c r="E8" s="14"/>
      <c r="F8" s="54" t="s">
        <v>5</v>
      </c>
      <c r="G8" s="54"/>
      <c r="H8" s="54"/>
      <c r="I8" s="54"/>
      <c r="J8" s="54" t="s">
        <v>78</v>
      </c>
      <c r="K8" s="54"/>
      <c r="L8" s="54" t="s">
        <v>4</v>
      </c>
      <c r="M8" s="33"/>
    </row>
    <row r="9" spans="1:13" s="12" customFormat="1" ht="12">
      <c r="A9" s="53"/>
      <c r="B9" s="14"/>
      <c r="C9" s="14"/>
      <c r="D9" s="14"/>
      <c r="E9" s="14"/>
      <c r="F9" s="54" t="s">
        <v>79</v>
      </c>
      <c r="G9" s="54"/>
      <c r="H9" s="54"/>
      <c r="I9" s="54"/>
      <c r="J9" s="54" t="s">
        <v>80</v>
      </c>
      <c r="K9" s="54"/>
      <c r="L9" s="55"/>
      <c r="M9" s="54" t="s">
        <v>81</v>
      </c>
    </row>
    <row r="10" spans="1:13" s="12" customFormat="1" ht="6.75" customHeight="1">
      <c r="A10" s="6"/>
      <c r="B10" s="7"/>
      <c r="C10" s="7"/>
      <c r="D10" s="7"/>
      <c r="E10" s="8"/>
      <c r="F10" s="8"/>
      <c r="G10" s="9"/>
      <c r="H10" s="8"/>
      <c r="I10" s="8"/>
      <c r="J10" s="9"/>
      <c r="K10" s="8"/>
      <c r="L10" s="10"/>
      <c r="M10" s="11"/>
    </row>
    <row r="11" spans="1:13" s="12" customFormat="1" ht="12">
      <c r="A11" s="56" t="s">
        <v>82</v>
      </c>
      <c r="B11" s="57"/>
      <c r="C11" s="57"/>
      <c r="D11" s="57"/>
      <c r="E11" s="58"/>
      <c r="F11" s="58"/>
      <c r="G11" s="9">
        <v>16944</v>
      </c>
      <c r="H11" s="58"/>
      <c r="I11" s="58"/>
      <c r="J11" s="9">
        <v>135156</v>
      </c>
      <c r="K11" s="8"/>
      <c r="L11" s="10"/>
      <c r="M11" s="11">
        <f>G11+J11</f>
        <v>152100</v>
      </c>
    </row>
    <row r="13" spans="1:13" s="12" customFormat="1" ht="12" customHeight="1">
      <c r="A13" s="59" t="s"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12" customFormat="1" ht="6.75" customHeight="1">
      <c r="A14" s="6"/>
      <c r="B14" s="7"/>
      <c r="C14" s="7"/>
      <c r="D14" s="7"/>
      <c r="E14" s="8"/>
      <c r="F14" s="8"/>
      <c r="G14" s="9"/>
      <c r="H14" s="8"/>
      <c r="I14" s="8"/>
      <c r="J14" s="9"/>
      <c r="K14" s="8"/>
      <c r="L14" s="10"/>
      <c r="M14" s="11"/>
    </row>
    <row r="15" spans="1:13" s="12" customFormat="1" ht="12">
      <c r="A15" s="6" t="s">
        <v>7</v>
      </c>
      <c r="B15" s="7"/>
      <c r="C15" s="7"/>
      <c r="D15" s="9">
        <v>10524</v>
      </c>
      <c r="E15" s="17">
        <f>D15/$L$19</f>
        <v>0.0691913214990138</v>
      </c>
      <c r="F15" s="10"/>
      <c r="G15" s="6" t="s">
        <v>8</v>
      </c>
      <c r="H15" s="8"/>
      <c r="I15" s="8"/>
      <c r="J15" s="8"/>
      <c r="K15" s="8"/>
      <c r="L15" s="9">
        <v>392</v>
      </c>
      <c r="M15" s="17">
        <f>L15/$L$19</f>
        <v>0.002577251808021039</v>
      </c>
    </row>
    <row r="16" spans="1:13" s="12" customFormat="1" ht="12">
      <c r="A16" s="6" t="s">
        <v>9</v>
      </c>
      <c r="B16" s="8"/>
      <c r="C16" s="8"/>
      <c r="D16" s="9">
        <v>21622</v>
      </c>
      <c r="E16" s="17">
        <f>D16/$L$19</f>
        <v>0.14215647600262984</v>
      </c>
      <c r="F16" s="10"/>
      <c r="G16" s="6" t="s">
        <v>10</v>
      </c>
      <c r="H16" s="8"/>
      <c r="I16" s="8"/>
      <c r="J16" s="10"/>
      <c r="K16" s="17"/>
      <c r="L16" s="9">
        <v>13177</v>
      </c>
      <c r="M16" s="17">
        <f>L16/$L$19</f>
        <v>0.08663379355687048</v>
      </c>
    </row>
    <row r="17" spans="1:14" s="12" customFormat="1" ht="12">
      <c r="A17" s="6" t="s">
        <v>11</v>
      </c>
      <c r="B17" s="7"/>
      <c r="C17" s="7"/>
      <c r="D17" s="9">
        <v>2414</v>
      </c>
      <c r="E17" s="17">
        <f>D17/$L$19</f>
        <v>0.01587113740959895</v>
      </c>
      <c r="F17" s="10"/>
      <c r="G17" s="6" t="s">
        <v>12</v>
      </c>
      <c r="H17" s="10"/>
      <c r="I17" s="8"/>
      <c r="J17" s="8"/>
      <c r="K17" s="8"/>
      <c r="L17" s="9">
        <v>19554</v>
      </c>
      <c r="M17" s="17">
        <f>L17/$L$19</f>
        <v>0.12856015779092703</v>
      </c>
      <c r="N17" s="18"/>
    </row>
    <row r="18" spans="1:13" s="12" customFormat="1" ht="12">
      <c r="A18" s="6" t="s">
        <v>13</v>
      </c>
      <c r="B18" s="8"/>
      <c r="C18" s="8"/>
      <c r="D18" s="9">
        <v>40032</v>
      </c>
      <c r="E18" s="17">
        <f>D18/$L$19</f>
        <v>0.26319526627218937</v>
      </c>
      <c r="F18" s="10"/>
      <c r="G18" s="6" t="s">
        <v>14</v>
      </c>
      <c r="H18" s="8"/>
      <c r="I18" s="8"/>
      <c r="J18" s="8"/>
      <c r="K18" s="8"/>
      <c r="L18" s="9">
        <v>18895</v>
      </c>
      <c r="M18" s="17">
        <f>L18/$L$19</f>
        <v>0.1242274819197896</v>
      </c>
    </row>
    <row r="19" spans="1:15" s="12" customFormat="1" ht="12">
      <c r="A19" s="6" t="s">
        <v>15</v>
      </c>
      <c r="B19" s="8"/>
      <c r="C19" s="8"/>
      <c r="D19" s="9">
        <v>25490</v>
      </c>
      <c r="E19" s="17">
        <f>D19/$L$19</f>
        <v>0.1675871137409599</v>
      </c>
      <c r="F19" s="10"/>
      <c r="G19" s="19" t="s">
        <v>16</v>
      </c>
      <c r="H19" s="10"/>
      <c r="I19" s="8"/>
      <c r="J19" s="8"/>
      <c r="K19" s="8"/>
      <c r="L19" s="13">
        <f>SUM(D15:D19)+SUM(L15:L18)</f>
        <v>152100</v>
      </c>
      <c r="M19" s="20">
        <f>L19/$L$19</f>
        <v>1</v>
      </c>
      <c r="O19" s="18"/>
    </row>
    <row r="21" spans="1:13" s="12" customFormat="1" ht="12" customHeight="1">
      <c r="A21" s="59" t="s">
        <v>17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s="12" customFormat="1" ht="6.75" customHeight="1">
      <c r="A22" s="6"/>
      <c r="B22" s="7"/>
      <c r="C22" s="7"/>
      <c r="D22" s="7"/>
      <c r="E22" s="8"/>
      <c r="F22" s="8"/>
      <c r="G22" s="9"/>
      <c r="H22" s="8"/>
      <c r="I22" s="8"/>
      <c r="J22" s="9"/>
      <c r="K22" s="8"/>
      <c r="L22" s="10"/>
      <c r="M22" s="11"/>
    </row>
    <row r="23" spans="1:13" s="12" customFormat="1" ht="12">
      <c r="A23" s="8"/>
      <c r="B23" s="6" t="s">
        <v>18</v>
      </c>
      <c r="C23" s="8"/>
      <c r="D23" s="10"/>
      <c r="E23" s="9"/>
      <c r="F23" s="10"/>
      <c r="G23" s="9"/>
      <c r="H23" s="10"/>
      <c r="I23" s="10"/>
      <c r="J23" s="10"/>
      <c r="K23" s="10"/>
      <c r="L23" s="9">
        <f>SUM(J24:J25)</f>
        <v>8214</v>
      </c>
      <c r="M23" s="10"/>
    </row>
    <row r="24" spans="1:13" s="12" customFormat="1" ht="11.25">
      <c r="A24" s="8"/>
      <c r="B24" s="15" t="s">
        <v>19</v>
      </c>
      <c r="C24" s="8"/>
      <c r="D24" s="10"/>
      <c r="E24" s="9"/>
      <c r="F24" s="10"/>
      <c r="G24" s="9"/>
      <c r="H24" s="10"/>
      <c r="I24" s="10"/>
      <c r="J24" s="16">
        <v>1027</v>
      </c>
      <c r="K24" s="10"/>
      <c r="L24" s="9"/>
      <c r="M24" s="10"/>
    </row>
    <row r="25" spans="1:13" s="12" customFormat="1" ht="11.25">
      <c r="A25" s="8"/>
      <c r="B25" s="15" t="s">
        <v>20</v>
      </c>
      <c r="C25" s="8"/>
      <c r="D25" s="10"/>
      <c r="E25" s="9"/>
      <c r="F25" s="10"/>
      <c r="G25" s="9"/>
      <c r="H25" s="10"/>
      <c r="I25" s="10"/>
      <c r="J25" s="16">
        <v>7187</v>
      </c>
      <c r="K25" s="10"/>
      <c r="L25" s="9"/>
      <c r="M25" s="10"/>
    </row>
    <row r="26" spans="1:13" s="4" customFormat="1" ht="12">
      <c r="A26" s="8"/>
      <c r="B26" s="6" t="s">
        <v>21</v>
      </c>
      <c r="C26" s="8"/>
      <c r="D26" s="10"/>
      <c r="E26" s="9"/>
      <c r="F26" s="10"/>
      <c r="G26" s="9"/>
      <c r="H26" s="10"/>
      <c r="I26" s="10"/>
      <c r="J26" s="10"/>
      <c r="K26" s="10"/>
      <c r="L26" s="9">
        <f>J27+J28</f>
        <v>9068</v>
      </c>
      <c r="M26" s="10"/>
    </row>
    <row r="27" spans="1:13" s="4" customFormat="1" ht="11.25">
      <c r="A27" s="21"/>
      <c r="B27" s="15" t="s">
        <v>22</v>
      </c>
      <c r="C27" s="15"/>
      <c r="D27" s="22"/>
      <c r="E27" s="23"/>
      <c r="F27" s="10"/>
      <c r="G27" s="23"/>
      <c r="H27" s="10"/>
      <c r="I27" s="10"/>
      <c r="J27" s="16">
        <v>7703</v>
      </c>
      <c r="K27" s="24"/>
      <c r="L27" s="25"/>
      <c r="M27" s="24"/>
    </row>
    <row r="28" spans="1:13" s="12" customFormat="1" ht="11.25">
      <c r="A28" s="21"/>
      <c r="B28" s="15" t="s">
        <v>23</v>
      </c>
      <c r="C28" s="15"/>
      <c r="D28" s="22"/>
      <c r="E28" s="23"/>
      <c r="F28" s="10"/>
      <c r="G28" s="23"/>
      <c r="H28" s="10"/>
      <c r="I28" s="10"/>
      <c r="J28" s="16">
        <v>1365</v>
      </c>
      <c r="K28" s="24"/>
      <c r="L28" s="25"/>
      <c r="M28" s="24"/>
    </row>
    <row r="29" spans="1:13" s="12" customFormat="1" ht="12">
      <c r="A29" s="8"/>
      <c r="B29" s="6" t="s">
        <v>24</v>
      </c>
      <c r="C29" s="8"/>
      <c r="D29" s="8"/>
      <c r="E29" s="9"/>
      <c r="F29" s="10"/>
      <c r="G29" s="9"/>
      <c r="H29" s="10"/>
      <c r="I29" s="10"/>
      <c r="J29" s="10"/>
      <c r="K29" s="10"/>
      <c r="L29" s="9">
        <f>SUM(J30:J31)</f>
        <v>8638</v>
      </c>
      <c r="M29" s="10"/>
    </row>
    <row r="30" spans="1:13" s="4" customFormat="1" ht="11.25">
      <c r="A30" s="21"/>
      <c r="B30" s="15" t="s">
        <v>25</v>
      </c>
      <c r="C30" s="15"/>
      <c r="D30" s="22"/>
      <c r="E30" s="23"/>
      <c r="F30" s="10"/>
      <c r="G30" s="23"/>
      <c r="H30" s="10"/>
      <c r="I30" s="10"/>
      <c r="J30" s="16">
        <v>7779</v>
      </c>
      <c r="K30" s="24"/>
      <c r="L30" s="25"/>
      <c r="M30" s="24"/>
    </row>
    <row r="31" spans="1:13" s="4" customFormat="1" ht="11.25">
      <c r="A31" s="21"/>
      <c r="B31" s="15" t="s">
        <v>26</v>
      </c>
      <c r="C31" s="15"/>
      <c r="D31" s="22"/>
      <c r="E31" s="23"/>
      <c r="F31" s="10"/>
      <c r="G31" s="23"/>
      <c r="H31" s="10"/>
      <c r="I31" s="10"/>
      <c r="J31" s="16">
        <v>859</v>
      </c>
      <c r="K31" s="24"/>
      <c r="L31" s="25"/>
      <c r="M31" s="24"/>
    </row>
    <row r="32" spans="1:13" s="4" customFormat="1" ht="12">
      <c r="A32" s="8"/>
      <c r="B32" s="6" t="s">
        <v>27</v>
      </c>
      <c r="C32" s="8"/>
      <c r="D32" s="8"/>
      <c r="E32" s="26"/>
      <c r="F32" s="10"/>
      <c r="G32" s="26"/>
      <c r="H32" s="10"/>
      <c r="I32" s="10"/>
      <c r="J32" s="10"/>
      <c r="K32" s="10"/>
      <c r="L32" s="9">
        <v>20956</v>
      </c>
      <c r="M32" s="10"/>
    </row>
    <row r="33" spans="1:13" s="4" customFormat="1" ht="12">
      <c r="A33" s="8"/>
      <c r="B33" s="6" t="s">
        <v>28</v>
      </c>
      <c r="C33" s="8"/>
      <c r="D33" s="8"/>
      <c r="E33" s="26"/>
      <c r="F33" s="10"/>
      <c r="G33" s="26"/>
      <c r="H33" s="10"/>
      <c r="I33" s="10"/>
      <c r="J33" s="10"/>
      <c r="K33" s="10"/>
      <c r="L33" s="9">
        <v>3662</v>
      </c>
      <c r="M33" s="10"/>
    </row>
    <row r="34" spans="1:13" s="12" customFormat="1" ht="6.75" customHeight="1">
      <c r="A34" s="6"/>
      <c r="B34" s="7"/>
      <c r="C34" s="7"/>
      <c r="D34" s="7"/>
      <c r="E34" s="8"/>
      <c r="F34" s="8"/>
      <c r="G34" s="9"/>
      <c r="H34" s="8"/>
      <c r="I34" s="8"/>
      <c r="J34" s="9"/>
      <c r="K34" s="8"/>
      <c r="L34" s="10"/>
      <c r="M34" s="11"/>
    </row>
    <row r="35" spans="1:13" ht="12">
      <c r="A35" s="27"/>
      <c r="B35" s="19" t="s">
        <v>29</v>
      </c>
      <c r="C35" s="15"/>
      <c r="D35" s="15"/>
      <c r="E35" s="22"/>
      <c r="F35" s="28"/>
      <c r="G35" s="29"/>
      <c r="H35" s="10"/>
      <c r="I35" s="8"/>
      <c r="J35" s="16"/>
      <c r="K35" s="29"/>
      <c r="L35" s="13">
        <f>SUM(L23:L33)</f>
        <v>50538</v>
      </c>
      <c r="M35" s="30"/>
    </row>
    <row r="37" spans="1:13" ht="12" customHeight="1">
      <c r="A37" s="59" t="s">
        <v>30</v>
      </c>
      <c r="B37" s="59"/>
      <c r="C37" s="59"/>
      <c r="D37" s="59"/>
      <c r="E37" s="59"/>
      <c r="F37" s="31"/>
      <c r="G37" s="59" t="s">
        <v>31</v>
      </c>
      <c r="H37" s="59"/>
      <c r="I37" s="59"/>
      <c r="J37" s="59"/>
      <c r="K37" s="59"/>
      <c r="L37" s="59"/>
      <c r="M37" s="59"/>
    </row>
    <row r="38" spans="1:13" s="12" customFormat="1" ht="6.75" customHeight="1">
      <c r="A38" s="6"/>
      <c r="B38" s="7"/>
      <c r="C38" s="7"/>
      <c r="D38" s="7"/>
      <c r="E38" s="8"/>
      <c r="F38" s="8"/>
      <c r="G38" s="9"/>
      <c r="H38" s="8"/>
      <c r="I38" s="8"/>
      <c r="J38" s="9"/>
      <c r="K38" s="8"/>
      <c r="L38" s="10"/>
      <c r="M38" s="11"/>
    </row>
    <row r="39" spans="1:13" ht="12">
      <c r="A39" s="32" t="s">
        <v>32</v>
      </c>
      <c r="B39" s="8"/>
      <c r="C39" s="8"/>
      <c r="D39" s="8"/>
      <c r="E39" s="26"/>
      <c r="F39" s="10"/>
      <c r="G39" s="6" t="s">
        <v>33</v>
      </c>
      <c r="H39" s="10"/>
      <c r="I39" s="8"/>
      <c r="J39" s="8"/>
      <c r="K39" s="8"/>
      <c r="L39" s="8"/>
      <c r="M39" s="9">
        <v>13721</v>
      </c>
    </row>
    <row r="40" spans="1:13" s="12" customFormat="1" ht="12">
      <c r="A40" s="6" t="s">
        <v>34</v>
      </c>
      <c r="B40" s="8"/>
      <c r="C40" s="6"/>
      <c r="D40" s="9">
        <v>6808</v>
      </c>
      <c r="E40" s="17">
        <f aca="true" t="shared" si="0" ref="E40:E47">D40/D$47</f>
        <v>0.13471051486010527</v>
      </c>
      <c r="F40" s="31"/>
      <c r="G40" s="6" t="s">
        <v>35</v>
      </c>
      <c r="H40" s="10"/>
      <c r="I40" s="8"/>
      <c r="J40" s="8"/>
      <c r="K40" s="8"/>
      <c r="L40" s="6"/>
      <c r="M40" s="9">
        <v>3645</v>
      </c>
    </row>
    <row r="41" spans="1:13" ht="12">
      <c r="A41" s="6" t="s">
        <v>36</v>
      </c>
      <c r="B41" s="7"/>
      <c r="C41" s="8"/>
      <c r="D41" s="9">
        <v>4808</v>
      </c>
      <c r="E41" s="17">
        <f t="shared" si="0"/>
        <v>0.09513633305631405</v>
      </c>
      <c r="F41" s="10"/>
      <c r="G41" s="6" t="s">
        <v>37</v>
      </c>
      <c r="H41" s="10"/>
      <c r="I41" s="8"/>
      <c r="J41" s="8"/>
      <c r="K41" s="8"/>
      <c r="L41" s="6"/>
      <c r="M41" s="9">
        <v>8016</v>
      </c>
    </row>
    <row r="42" spans="1:21" s="12" customFormat="1" ht="12">
      <c r="A42" s="6" t="s">
        <v>38</v>
      </c>
      <c r="B42" s="6"/>
      <c r="C42" s="6"/>
      <c r="D42" s="9">
        <v>13883</v>
      </c>
      <c r="E42" s="17">
        <f t="shared" si="0"/>
        <v>0.2747041829910167</v>
      </c>
      <c r="F42" s="31"/>
      <c r="G42" s="6" t="s">
        <v>39</v>
      </c>
      <c r="H42" s="10"/>
      <c r="I42" s="8"/>
      <c r="J42" s="8"/>
      <c r="K42" s="8"/>
      <c r="L42" s="8"/>
      <c r="M42" s="9">
        <v>251</v>
      </c>
      <c r="U42" s="23"/>
    </row>
    <row r="43" spans="1:21" ht="12">
      <c r="A43" s="6" t="s">
        <v>40</v>
      </c>
      <c r="B43" s="7"/>
      <c r="C43" s="6"/>
      <c r="D43" s="9">
        <v>12338</v>
      </c>
      <c r="E43" s="17">
        <f t="shared" si="0"/>
        <v>0.24413312754758795</v>
      </c>
      <c r="F43" s="31"/>
      <c r="G43" s="6" t="s">
        <v>41</v>
      </c>
      <c r="H43" s="10"/>
      <c r="I43" s="8"/>
      <c r="J43" s="8"/>
      <c r="K43" s="8"/>
      <c r="L43" s="8"/>
      <c r="M43" s="9">
        <v>2133</v>
      </c>
      <c r="U43" s="23"/>
    </row>
    <row r="44" spans="1:13" ht="12">
      <c r="A44" s="6" t="s">
        <v>42</v>
      </c>
      <c r="B44" s="7"/>
      <c r="C44" s="6"/>
      <c r="D44" s="9">
        <v>5747</v>
      </c>
      <c r="E44" s="17">
        <f t="shared" si="0"/>
        <v>0.11371641141319404</v>
      </c>
      <c r="F44" s="33"/>
      <c r="G44" s="34" t="s">
        <v>43</v>
      </c>
      <c r="H44" s="10"/>
      <c r="I44" s="8"/>
      <c r="J44" s="8"/>
      <c r="K44" s="8"/>
      <c r="L44" s="8"/>
      <c r="M44" s="9">
        <v>1959</v>
      </c>
    </row>
    <row r="45" spans="1:13" s="12" customFormat="1" ht="12">
      <c r="A45" s="6" t="s">
        <v>44</v>
      </c>
      <c r="B45" s="8"/>
      <c r="C45" s="8"/>
      <c r="D45" s="9">
        <v>5215</v>
      </c>
      <c r="E45" s="17">
        <f t="shared" si="0"/>
        <v>0.10318967905338557</v>
      </c>
      <c r="F45" s="8"/>
      <c r="G45" s="34" t="s">
        <v>45</v>
      </c>
      <c r="H45" s="10"/>
      <c r="I45" s="8"/>
      <c r="J45" s="8"/>
      <c r="K45" s="8"/>
      <c r="L45" s="8"/>
      <c r="M45" s="9">
        <v>147</v>
      </c>
    </row>
    <row r="46" spans="1:13" s="12" customFormat="1" ht="12">
      <c r="A46" s="6" t="s">
        <v>46</v>
      </c>
      <c r="B46" s="8"/>
      <c r="C46" s="8"/>
      <c r="D46" s="9">
        <v>1739</v>
      </c>
      <c r="E46" s="17">
        <f t="shared" si="0"/>
        <v>0.03440975107839645</v>
      </c>
      <c r="F46" s="8"/>
      <c r="G46" s="34" t="s">
        <v>47</v>
      </c>
      <c r="H46" s="8"/>
      <c r="I46" s="8"/>
      <c r="J46" s="8"/>
      <c r="K46" s="8"/>
      <c r="L46" s="8"/>
      <c r="M46" s="35">
        <v>1560</v>
      </c>
    </row>
    <row r="47" spans="1:13" s="12" customFormat="1" ht="12">
      <c r="A47" s="19" t="s">
        <v>48</v>
      </c>
      <c r="B47" s="33"/>
      <c r="C47" s="33"/>
      <c r="D47" s="36">
        <f>SUM(D40:D46)</f>
        <v>50538</v>
      </c>
      <c r="E47" s="20">
        <f t="shared" si="0"/>
        <v>1</v>
      </c>
      <c r="F47" s="8"/>
      <c r="G47" s="34" t="s">
        <v>49</v>
      </c>
      <c r="H47" s="8"/>
      <c r="I47" s="8"/>
      <c r="J47" s="8"/>
      <c r="K47" s="8"/>
      <c r="L47" s="8"/>
      <c r="M47" s="35">
        <v>14</v>
      </c>
    </row>
    <row r="48" spans="1:13" s="12" customFormat="1" ht="12">
      <c r="A48" s="8"/>
      <c r="B48" s="8"/>
      <c r="C48" s="8"/>
      <c r="D48" s="37"/>
      <c r="E48" s="8"/>
      <c r="F48" s="8"/>
      <c r="G48" s="34" t="s">
        <v>50</v>
      </c>
      <c r="H48" s="8"/>
      <c r="I48" s="8"/>
      <c r="J48" s="8"/>
      <c r="K48" s="8"/>
      <c r="L48" s="8"/>
      <c r="M48" s="9">
        <v>36</v>
      </c>
    </row>
    <row r="49" spans="1:13" s="12" customFormat="1" ht="12">
      <c r="A49" s="32" t="s">
        <v>51</v>
      </c>
      <c r="B49" s="8"/>
      <c r="C49" s="8"/>
      <c r="D49" s="38"/>
      <c r="E49" s="39"/>
      <c r="F49" s="33"/>
      <c r="G49" s="6" t="s">
        <v>52</v>
      </c>
      <c r="H49" s="8"/>
      <c r="I49" s="8"/>
      <c r="J49" s="8"/>
      <c r="K49" s="8"/>
      <c r="L49" s="8"/>
      <c r="M49" s="9">
        <v>804</v>
      </c>
    </row>
    <row r="50" spans="1:13" s="12" customFormat="1" ht="12">
      <c r="A50" s="6" t="s">
        <v>53</v>
      </c>
      <c r="B50" s="8"/>
      <c r="C50" s="8"/>
      <c r="D50" s="9">
        <v>25088</v>
      </c>
      <c r="E50" s="17">
        <f>D50/D$52</f>
        <v>0.4964185365467569</v>
      </c>
      <c r="F50" s="6"/>
      <c r="G50" s="19" t="s">
        <v>16</v>
      </c>
      <c r="H50" s="10"/>
      <c r="I50" s="8"/>
      <c r="J50" s="8"/>
      <c r="K50" s="8"/>
      <c r="L50" s="6"/>
      <c r="M50" s="40">
        <f>SUM(M37:M49)</f>
        <v>32286</v>
      </c>
    </row>
    <row r="51" spans="1:13" ht="12">
      <c r="A51" s="6" t="s">
        <v>54</v>
      </c>
      <c r="B51" s="8"/>
      <c r="C51" s="8"/>
      <c r="D51" s="9">
        <v>25450</v>
      </c>
      <c r="E51" s="17">
        <f>D51/D$52</f>
        <v>0.5035814634532431</v>
      </c>
      <c r="F51" s="6"/>
      <c r="G51" s="41" t="s">
        <v>55</v>
      </c>
      <c r="H51" s="22"/>
      <c r="I51" s="15"/>
      <c r="J51" s="8"/>
      <c r="K51" s="15"/>
      <c r="L51" s="6"/>
      <c r="M51" s="42"/>
    </row>
    <row r="52" spans="1:13" ht="12">
      <c r="A52" s="19" t="s">
        <v>56</v>
      </c>
      <c r="B52" s="6"/>
      <c r="C52" s="6"/>
      <c r="D52" s="36">
        <f>SUM(D50:D51)</f>
        <v>50538</v>
      </c>
      <c r="E52" s="20">
        <f>D52/D$52</f>
        <v>1</v>
      </c>
      <c r="F52" s="34"/>
      <c r="G52" s="43" t="s">
        <v>57</v>
      </c>
      <c r="H52" s="22"/>
      <c r="I52" s="22"/>
      <c r="J52" s="6"/>
      <c r="K52" s="22"/>
      <c r="L52" s="6"/>
      <c r="M52" s="42"/>
    </row>
    <row r="53" spans="1:13" ht="12">
      <c r="A53" s="6"/>
      <c r="B53" s="6"/>
      <c r="C53" s="6"/>
      <c r="D53" s="44"/>
      <c r="E53" s="6"/>
      <c r="F53" s="33"/>
      <c r="G53" s="45"/>
      <c r="H53" s="31"/>
      <c r="I53" s="6"/>
      <c r="J53" s="6"/>
      <c r="K53" s="6"/>
      <c r="L53" s="46"/>
      <c r="M53" s="47"/>
    </row>
    <row r="54" spans="1:13" ht="12">
      <c r="A54" s="32" t="s">
        <v>58</v>
      </c>
      <c r="B54" s="8"/>
      <c r="C54" s="8"/>
      <c r="D54" s="38"/>
      <c r="E54" s="39"/>
      <c r="F54" s="34"/>
      <c r="G54" s="59" t="s">
        <v>59</v>
      </c>
      <c r="H54" s="59"/>
      <c r="I54" s="59"/>
      <c r="J54" s="59"/>
      <c r="K54" s="59"/>
      <c r="L54" s="59"/>
      <c r="M54" s="59"/>
    </row>
    <row r="55" spans="1:13" ht="12">
      <c r="A55" s="6" t="s">
        <v>60</v>
      </c>
      <c r="B55" s="7"/>
      <c r="C55" s="6"/>
      <c r="D55" s="9">
        <v>7572</v>
      </c>
      <c r="E55" s="17">
        <f aca="true" t="shared" si="1" ref="E55:E62">D55/D$62</f>
        <v>0.14982785230915352</v>
      </c>
      <c r="F55" s="8"/>
      <c r="G55" s="8"/>
      <c r="H55" s="8"/>
      <c r="I55" s="8"/>
      <c r="J55" s="8"/>
      <c r="K55" s="8"/>
      <c r="L55" s="8"/>
      <c r="M55" s="8"/>
    </row>
    <row r="56" spans="1:13" s="12" customFormat="1" ht="12">
      <c r="A56" s="6" t="s">
        <v>61</v>
      </c>
      <c r="B56" s="7"/>
      <c r="C56" s="6"/>
      <c r="D56" s="9">
        <v>21436</v>
      </c>
      <c r="E56" s="17">
        <f t="shared" si="1"/>
        <v>0.42415608057303417</v>
      </c>
      <c r="F56" s="7"/>
      <c r="G56" s="8"/>
      <c r="H56" s="8"/>
      <c r="I56" s="8"/>
      <c r="J56" s="8"/>
      <c r="K56" s="8"/>
      <c r="L56" s="48" t="s">
        <v>62</v>
      </c>
      <c r="M56" s="48" t="s">
        <v>63</v>
      </c>
    </row>
    <row r="57" spans="1:13" s="12" customFormat="1" ht="12.75" customHeight="1">
      <c r="A57" s="6" t="s">
        <v>64</v>
      </c>
      <c r="B57" s="7"/>
      <c r="C57" s="6"/>
      <c r="D57" s="9">
        <v>19038</v>
      </c>
      <c r="E57" s="17">
        <f t="shared" si="1"/>
        <v>0.37670663659028847</v>
      </c>
      <c r="F57" s="8"/>
      <c r="G57" s="6" t="s">
        <v>65</v>
      </c>
      <c r="H57" s="10"/>
      <c r="I57" s="10"/>
      <c r="J57" s="10"/>
      <c r="K57" s="10"/>
      <c r="L57" s="9">
        <v>2868</v>
      </c>
      <c r="M57" s="9">
        <v>6978</v>
      </c>
    </row>
    <row r="58" spans="1:13" s="12" customFormat="1" ht="12">
      <c r="A58" s="6" t="s">
        <v>66</v>
      </c>
      <c r="B58" s="7"/>
      <c r="C58" s="6"/>
      <c r="D58" s="9">
        <v>1280</v>
      </c>
      <c r="E58" s="17">
        <f t="shared" si="1"/>
        <v>0.025327476354426372</v>
      </c>
      <c r="F58" s="33"/>
      <c r="G58" s="6" t="s">
        <v>75</v>
      </c>
      <c r="H58" s="8"/>
      <c r="I58" s="7"/>
      <c r="J58" s="7"/>
      <c r="K58" s="7"/>
      <c r="L58" s="9">
        <f>3740+1405</f>
        <v>5145</v>
      </c>
      <c r="M58" s="9">
        <f>9920+4050</f>
        <v>13970</v>
      </c>
    </row>
    <row r="59" spans="1:13" s="12" customFormat="1" ht="12">
      <c r="A59" s="6" t="s">
        <v>67</v>
      </c>
      <c r="B59" s="8"/>
      <c r="C59" s="6"/>
      <c r="D59" s="9">
        <v>229</v>
      </c>
      <c r="E59" s="17">
        <f t="shared" si="1"/>
        <v>0.004531243816534093</v>
      </c>
      <c r="F59" s="8"/>
      <c r="G59" s="6" t="s">
        <v>39</v>
      </c>
      <c r="H59" s="8"/>
      <c r="I59" s="8"/>
      <c r="J59" s="8"/>
      <c r="K59" s="8"/>
      <c r="L59" s="9">
        <v>178</v>
      </c>
      <c r="M59" s="9">
        <v>558</v>
      </c>
    </row>
    <row r="60" spans="1:13" s="12" customFormat="1" ht="12">
      <c r="A60" s="6" t="s">
        <v>68</v>
      </c>
      <c r="B60" s="8"/>
      <c r="C60" s="8"/>
      <c r="D60" s="9">
        <v>259</v>
      </c>
      <c r="E60" s="17">
        <f t="shared" si="1"/>
        <v>0.005124856543590961</v>
      </c>
      <c r="F60" s="8"/>
      <c r="G60" s="6" t="s">
        <v>69</v>
      </c>
      <c r="H60" s="8"/>
      <c r="I60" s="7"/>
      <c r="J60" s="7"/>
      <c r="K60" s="7"/>
      <c r="L60" s="9">
        <v>349</v>
      </c>
      <c r="M60" s="9">
        <v>4251</v>
      </c>
    </row>
    <row r="61" spans="1:13" s="12" customFormat="1" ht="12">
      <c r="A61" s="6" t="s">
        <v>70</v>
      </c>
      <c r="B61" s="8"/>
      <c r="C61" s="8"/>
      <c r="D61" s="9">
        <v>724</v>
      </c>
      <c r="E61" s="17">
        <f t="shared" si="1"/>
        <v>0.014325853812972416</v>
      </c>
      <c r="F61" s="8"/>
      <c r="G61" s="8" t="s">
        <v>76</v>
      </c>
      <c r="H61" s="8"/>
      <c r="I61" s="8"/>
      <c r="J61" s="8"/>
      <c r="K61" s="8"/>
      <c r="L61" s="8"/>
      <c r="M61" s="8"/>
    </row>
    <row r="62" spans="1:13" s="12" customFormat="1" ht="12">
      <c r="A62" s="19" t="s">
        <v>71</v>
      </c>
      <c r="B62" s="33"/>
      <c r="C62" s="33"/>
      <c r="D62" s="36">
        <f>SUM(D55:D61)</f>
        <v>50538</v>
      </c>
      <c r="E62" s="20">
        <f t="shared" si="1"/>
        <v>1</v>
      </c>
      <c r="F62" s="8"/>
      <c r="G62" s="29" t="s">
        <v>72</v>
      </c>
      <c r="H62" s="8"/>
      <c r="I62" s="8"/>
      <c r="J62" s="8"/>
      <c r="K62" s="8"/>
      <c r="L62" s="8"/>
      <c r="M62" s="8"/>
    </row>
    <row r="63" spans="1:13" ht="12">
      <c r="A63" s="6"/>
      <c r="B63" s="6"/>
      <c r="C63" s="6"/>
      <c r="D63" s="44"/>
      <c r="E63" s="6"/>
      <c r="F63" s="33"/>
      <c r="G63" s="45"/>
      <c r="H63" s="31"/>
      <c r="I63" s="6"/>
      <c r="J63" s="6"/>
      <c r="K63" s="6"/>
      <c r="L63" s="46"/>
      <c r="M63" s="47"/>
    </row>
    <row r="64" spans="1:2" s="12" customFormat="1" ht="11.25">
      <c r="A64" s="50" t="s">
        <v>73</v>
      </c>
      <c r="B64" s="49"/>
    </row>
    <row r="65" spans="2:13" s="12" customFormat="1" ht="28.5" customHeight="1">
      <c r="B65" s="49"/>
      <c r="M65" s="51" t="s">
        <v>74</v>
      </c>
    </row>
    <row r="66" spans="1:2" s="12" customFormat="1" ht="11.25">
      <c r="A66" s="9"/>
      <c r="B66" s="49"/>
    </row>
    <row r="67" spans="1:2" s="12" customFormat="1" ht="11.25">
      <c r="A67" s="9"/>
      <c r="B67" s="49"/>
    </row>
    <row r="68" spans="1:2" s="12" customFormat="1" ht="11.25">
      <c r="A68" s="18"/>
      <c r="B68" s="52"/>
    </row>
    <row r="69" spans="1:2" s="12" customFormat="1" ht="11.25">
      <c r="A69" s="9"/>
      <c r="B69" s="17"/>
    </row>
    <row r="70" spans="1:2" s="12" customFormat="1" ht="11.25">
      <c r="A70" s="9"/>
      <c r="B70" s="17"/>
    </row>
    <row r="71" spans="1:2" s="12" customFormat="1" ht="11.25">
      <c r="A71" s="18"/>
      <c r="B71" s="52"/>
    </row>
    <row r="72" spans="1:2" s="12" customFormat="1" ht="11.25">
      <c r="A72" s="9"/>
      <c r="B72" s="49"/>
    </row>
    <row r="73" spans="1:2" ht="12">
      <c r="A73" s="9"/>
      <c r="B73" s="49"/>
    </row>
    <row r="74" spans="1:2" ht="12">
      <c r="A74" s="9"/>
      <c r="B74" s="49"/>
    </row>
    <row r="75" spans="1:2" ht="12">
      <c r="A75" s="9"/>
      <c r="B75" s="49"/>
    </row>
    <row r="76" spans="1:2" ht="12">
      <c r="A76" s="9"/>
      <c r="B76" s="49"/>
    </row>
    <row r="77" spans="1:2" ht="12">
      <c r="A77" s="9"/>
      <c r="B77" s="49"/>
    </row>
    <row r="78" spans="1:2" ht="12">
      <c r="A78" s="9"/>
      <c r="B78" s="49"/>
    </row>
  </sheetData>
  <mergeCells count="9">
    <mergeCell ref="N4:Z4"/>
    <mergeCell ref="A6:M6"/>
    <mergeCell ref="A3:M3"/>
    <mergeCell ref="A4:M4"/>
    <mergeCell ref="G54:M54"/>
    <mergeCell ref="G37:M37"/>
    <mergeCell ref="A37:E37"/>
    <mergeCell ref="A13:M13"/>
    <mergeCell ref="A21:M21"/>
  </mergeCells>
  <printOptions/>
  <pageMargins left="0.38" right="0.3" top="0.25" bottom="0.23" header="0.57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2001-2002</dc:title>
  <dc:subject/>
  <dc:creator>DCFS</dc:creator>
  <cp:keywords/>
  <dc:description/>
  <cp:lastModifiedBy>RAMOSM</cp:lastModifiedBy>
  <cp:lastPrinted>2002-07-15T22:03:44Z</cp:lastPrinted>
  <dcterms:created xsi:type="dcterms:W3CDTF">2002-07-15T21:49:25Z</dcterms:created>
  <dcterms:modified xsi:type="dcterms:W3CDTF">2004-04-15T23:01:39Z</dcterms:modified>
  <cp:category/>
  <cp:version/>
  <cp:contentType/>
  <cp:contentStatus/>
</cp:coreProperties>
</file>